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" sheetId="1" r:id="rId1"/>
    <sheet name="Vergleich" sheetId="2" r:id="rId2"/>
    <sheet name="Rechenweg" sheetId="3" r:id="rId3"/>
    <sheet name="Quellen" sheetId="4" r:id="rId4"/>
  </sheets>
  <definedNames>
    <definedName name="_xlnm.Print_Area" localSheetId="3">Quellen!$B$2:$D$47</definedName>
    <definedName name="_xlnm.Print_Area" localSheetId="2">Rechenweg!$B$2:$H$35</definedName>
    <definedName name="_xlnm.Print_Area" localSheetId="0">Start!$B$2:$H$51</definedName>
    <definedName name="_xlnm.Print_Area" localSheetId="1">Vergleich!$B$2:$H$37</definedName>
  </definedNames>
  <calcPr calcId="124519" fullCalcOnLoad="1"/>
</workbook>
</file>

<file path=xl/sharedStrings.xml><?xml version="1.0" encoding="utf-8"?>
<sst xmlns="http://schemas.openxmlformats.org/spreadsheetml/2006/main" count="132" uniqueCount="117">
  <si>
    <t>ETF-Index-Vergleich</t>
  </si>
  <si>
    <t>Welche Gesamtrendite kam im selben vergangenen Zeitraum an?</t>
  </si>
  <si>
    <t>Fiktives Beispiel in EUR: 10.000 Start ergeben beim Index 10.800, bei ETF A 10.760 und bei ETF B 10.780. B liegt trotz höherer TER um 20 vorne. Alle Renditen, Fonds, Zeitraum- und Indexangaben sind frei erfunden.</t>
  </si>
  <si>
    <t>1 · Dokumentiere auf Quellen den gemeinsamen Beginn und das Ende, die Währung, den vollständigen Index mit Net-/Gross-Variante sowie beide Anteilsklassen und Datenquellen. Die Mappe prüft diese Angaben nicht automatisch.</t>
  </si>
  <si>
    <t>2 · Ersetze auf Vergleich sechs blaue Zahlen. Gib Prozentwerte als gewöhnliche Zahlen ein: 8 für 8 %, 0,1 für 0,1 %. Verwende NAV-Gesamtrenditen mit bereits berücksichtigten Ausschüttungen und Fondskosten; keine Börsenkurse oder Depot-Renditen.</t>
  </si>
  <si>
    <t>3 · Tracking Difference = Index-Gesamtrendite minus ETF-Gesamtrendite, in Prozentpunkten (pp). Positiv bedeutet Rückstand, negativ Vorsprung. Andere Quellen können umgekehrt rechnen. Die TER dient nur zur Information und wird nicht erneut abgezogen.</t>
  </si>
  <si>
    <t>Endwerte = gemeinsame Startreferenz × (1 + Gesamtrendite / 100). WE bedeutet Währungseinheiten der dokumentierten gemeinsamen Währung. Der Geldabstand ist eine Modellreferenz auf derselben Startbasis; kein zusätzliches Gebührenkonto.</t>
  </si>
  <si>
    <t>Modell: ein gemeinsamer vergangener Zeitraum, unveränderte Einmalanlage, keine persönlichen Steuern, Brokerkosten oder Wechselkurse. Keine Prognose, Rangliste oder Berechnung des Tracking Error. Gerundete Anbieterwerte begrenzen die Genauigkeit der Differenz; dokumentiere die Rundung.</t>
  </si>
  <si>
    <t>Eingabegrenzen dieser Mappe: Start 0,01 bis 1 Mrd. WE mit höchstens 2 Nachkommastellen; Renditen −100 bis +1.000 %, TER 0 bis 100 %, jeweils höchstens 4 Nachkommastellen. Die Obergrenzen sind Werkzeuggrenzen, keine allgemeine Finanzregel. −100 % ergibt Endwert null. Ungültige Zahlen lassen alle Ergebnisse leer.</t>
  </si>
  <si>
    <t>Die Formeln sind ohne Passwort gegen versehentliches Überschreiben geschützt. Lasse Deine Tabellenkalkulation automatisch rechnen. Geldbeträge erscheinen mit zwei Nachkommastellen; gerechnet wird ohne Cent-Rundung. Rechenweg zeigt die Prüfungen und Gleichungen.</t>
  </si>
  <si>
    <t>Zeitraum und Quellen dokumentieren →</t>
  </si>
  <si>
    <t>Sechs Zahlen vergleichen →</t>
  </si>
  <si>
    <t>Dein ETF-Index-Vergleich</t>
  </si>
  <si>
    <t>Sechs Zahlen für denselben Zeitraum. Prozentwerte als Zahlen wie 8 oder 7,6 eingeben. TER nur als Information. Modellannahmen auf Start; Deine Datenbasis auf Quellen.</t>
  </si>
  <si>
    <t>Gemeinsame Startreferenz</t>
  </si>
  <si>
    <t>0,01 bis 1 Mrd. WE · max. 2 Nachkommastellen</t>
  </si>
  <si>
    <t>Index · Gesamtrendite</t>
  </si>
  <si>
    <t>−100 bis +1.000 % · Eingabe 8 für 8 %</t>
  </si>
  <si>
    <t>ETF A · NAV-Gesamtrendite</t>
  </si>
  <si>
    <t>−100 bis +1.000 % · Eingabe 7,6 für 7,6 %</t>
  </si>
  <si>
    <t>ETF B · NAV-Gesamtrendite</t>
  </si>
  <si>
    <t>−100 bis +1.000 % · Eingabe 7,8 für 7,8 %</t>
  </si>
  <si>
    <t>TER A · nur Information</t>
  </si>
  <si>
    <t>0 bis 100 % p.a. · Eingabe 0,1 für 0,1 %</t>
  </si>
  <si>
    <t>TER B · nur Information</t>
  </si>
  <si>
    <t>0 bis 100 % p.a. · Eingabe 0,25 für 0,25 %</t>
  </si>
  <si>
    <t>Gemeinsamer Zeitraum</t>
  </si>
  <si>
    <t>Index</t>
  </si>
  <si>
    <t>ETF A</t>
  </si>
  <si>
    <t>ETF B</t>
  </si>
  <si>
    <t>Berechnung / Bedeutung</t>
  </si>
  <si>
    <t>Gesamtrendite</t>
  </si>
  <si>
    <t>NAV / Total Return</t>
  </si>
  <si>
    <t>TER · Information</t>
  </si>
  <si>
    <t>—</t>
  </si>
  <si>
    <t>p.a. · nicht erneut abziehen</t>
  </si>
  <si>
    <t>Tracking Difference</t>
  </si>
  <si>
    <t>Index − ETF; + Rückstand / − Vorsprung</t>
  </si>
  <si>
    <t>Endwert aus gleicher Startreferenz</t>
  </si>
  <si>
    <t>Start × (1 + Rendite / 100)</t>
  </si>
  <si>
    <t>Index-Endwert minus ETF-Endwert</t>
  </si>
  <si>
    <t>+ Rückstand / − Vorsprung in WE</t>
  </si>
  <si>
    <t>Endwert ETF B minus ETF A</t>
  </si>
  <si>
    <t>+ B liegt vorn / − A liegt vorn</t>
  </si>
  <si>
    <t>Gesamtrendite ETF B minus ETF A</t>
  </si>
  <si>
    <t>Unterschied in Prozentpunkten</t>
  </si>
  <si>
    <t>Deinen Zeitraum, Index und Datenquellen prüfen →</t>
  </si>
  <si>
    <t>Alle Formeln und Einheiten ansehen →</t>
  </si>
  <si>
    <t>Offener Rechenweg</t>
  </si>
  <si>
    <t>1 = gültig · 0 = prüfen. Der Zahlenstatus prüft keine fachliche Vergleichbarkeit der eingetragenen Datenbasis.</t>
  </si>
  <si>
    <t>Gemeinsame Startreferenz · gültig?</t>
  </si>
  <si>
    <t>0,01 bis 1 Mrd. WE · max. 2 Nachkommastellen · echte Zahl</t>
  </si>
  <si>
    <t>Index · Gesamtrendite · gültig?</t>
  </si>
  <si>
    <t>−100 bis +1.000 % · Eingabe 8 für 8 % · echte Zahl</t>
  </si>
  <si>
    <t>ETF A · NAV-Gesamtrendite · gültig?</t>
  </si>
  <si>
    <t>−100 bis +1.000 % · Eingabe 7,6 für 7,6 % · echte Zahl</t>
  </si>
  <si>
    <t>ETF B · NAV-Gesamtrendite · gültig?</t>
  </si>
  <si>
    <t>−100 bis +1.000 % · Eingabe 7,8 für 7,8 % · echte Zahl</t>
  </si>
  <si>
    <t>TER A · nur Information · gültig?</t>
  </si>
  <si>
    <t>0 bis 100 % p.a. · Eingabe 0,1 für 0,1 % · echte Zahl</t>
  </si>
  <si>
    <t>TER B · nur Information · gültig?</t>
  </si>
  <si>
    <t>0 bis 100 % p.a. · Eingabe 0,25 für 0,25 % · echte Zahl</t>
  </si>
  <si>
    <t>Gemeinsamer Zahlenstatus</t>
  </si>
  <si>
    <t>Nur sechs gültige Zahlen geben Ergebnisse frei.</t>
  </si>
  <si>
    <t>S · gemeinsame Startreferenz</t>
  </si>
  <si>
    <t>S in der auf Quellen dokumentierten gemeinsamen Währung</t>
  </si>
  <si>
    <t>Rechengröße</t>
  </si>
  <si>
    <t>Formel und Bedeutung</t>
  </si>
  <si>
    <t>r · Gesamtrendite in %</t>
  </si>
  <si>
    <t>r als Prozentzahl: 8 bedeutet 8 %, Faktor = 1 + r / 100</t>
  </si>
  <si>
    <t>TER · nur Information</t>
  </si>
  <si>
    <t>Nur angezeigt; keine TER in TD- oder Endwertformeln</t>
  </si>
  <si>
    <t>TD · Index minus ETF</t>
  </si>
  <si>
    <t>Indexrendite − ETF-Rendite; + Rückstand / − Vorsprung; pp</t>
  </si>
  <si>
    <t>Endwert</t>
  </si>
  <si>
    <t>S × (1 + r / 100) · ohne erneuten TER-Abzug</t>
  </si>
  <si>
    <t>Geldabstand zum Index</t>
  </si>
  <si>
    <t>S × TD / 100 = Index-Endwert − ETF-Endwert</t>
  </si>
  <si>
    <t>S × (rB − rA) / 100; + B vorn / − A vorn</t>
  </si>
  <si>
    <t>rB − rA in pp; TER wird nicht abgezogen</t>
  </si>
  <si>
    <t>Rundung: Renditen werden mit höchstens vier Nachkommastellen eingegeben. Für Differenzen werden ganze 0,0001-Prozentpunkt-Einheiten verwendet. Geldbeträge bleiben intern ungerundet; Anzeige mit zwei Nachkommastellen. Gerundete Quellendaten lassen keine höhere tatsächliche Genauigkeit zu. Ein negativer Geldabstand bedeutet einen Vorsprung zum Index.</t>
  </si>
  <si>
    <t>Zurück zu Deinen Zahlen →</t>
  </si>
  <si>
    <t>Deine Datenbasis und Quellen</t>
  </si>
  <si>
    <t>Ersetze die blauen Texte für Deinen Vergleich. Ein Zahlenstatus allein bestätigt keine gleichen Zeiträume, Indexvarianten, Währungen oder Renditemethoden.</t>
  </si>
  <si>
    <t>Gemeinsamer Zeitraum · Beginn</t>
  </si>
  <si>
    <t>Fiktiver Jahresbeginn · kein echtes Datum</t>
  </si>
  <si>
    <t>Gemeinsamer Zeitraum · Ende</t>
  </si>
  <si>
    <t>Fiktives Jahresende · kein echtes Datum</t>
  </si>
  <si>
    <t>Gemeinsame Währung</t>
  </si>
  <si>
    <t>EUR · fiktive Modellwährung; WE = Währungseinheiten</t>
  </si>
  <si>
    <t>Vollständiger Index + Variante</t>
  </si>
  <si>
    <t>Fiktiver Total-Return-Index · Net; kein realer Index</t>
  </si>
  <si>
    <t>ETF A · vollständige Anteilsklasse</t>
  </si>
  <si>
    <t>ETF A · fiktive Anteilsklasse</t>
  </si>
  <si>
    <t>ETF A · ISIN der Anteilsklasse</t>
  </si>
  <si>
    <t>FIKTIV · keine echte ISIN</t>
  </si>
  <si>
    <t>ETF B · vollständige Anteilsklasse</t>
  </si>
  <si>
    <t>ETF B · fiktive Anteilsklasse</t>
  </si>
  <si>
    <t>ETF B · ISIN der Anteilsklasse</t>
  </si>
  <si>
    <t>Datenquelle Index · URL</t>
  </si>
  <si>
    <t>Fiktives Beispiel · keine Marktdatenquelle</t>
  </si>
  <si>
    <t>Datenquelle ETF A · URL</t>
  </si>
  <si>
    <t>Datenquelle ETF B · URL</t>
  </si>
  <si>
    <t>Rundung und Renditemethode</t>
  </si>
  <si>
    <t>Fiktive Gesamtrenditen: Ausschüttungen rechnerisch wiederangelegt, Fondskosten enthalten; eingegebene Werte sind exakt.</t>
  </si>
  <si>
    <t>Daten-/Abrufstand</t>
  </si>
  <si>
    <t>Fiktives Modell · keine realen Anbieterwerte abgerufen</t>
  </si>
  <si>
    <t>Für die Rechnung brauchst Du dieselben Datumsgrenzen, dieselbe Währung und genau dieselbe Total-Return-Indexvariante für beide ETFs. Net und Gross nicht mischen; Price-Index nicht gegen Gesamtrenditen rechnen. Prüfe die NAV-Basis und rechnerische Wiederanlage je Anteilsklasse. Trage Anbieter-URLs als Text ein; sie laden keine Daten automatisch.</t>
  </si>
  <si>
    <t>Vanguard · Index-Tracking</t>
  </si>
  <si>
    <t>Begriffe, interne Einflussfaktoren und TD/TE. Vanguard verwendet ETF minus Index; diese Mappe verwendet ausdrücklich Index minus ETF.</t>
  </si>
  <si>
    <t>Deutsche Originalquelle öffnen →</t>
  </si>
  <si>
    <t>BVI · Wertentwicklung</t>
  </si>
  <si>
    <t>Die BVI-Methode berücksichtigt fondsinterne Kosten und rechnerisch wiederangelegte Ausschüttungen. Prüfe die konkrete Methode Deiner Anbieter.</t>
  </si>
  <si>
    <t>iShares · Beispiel für die Datensuche</t>
  </si>
  <si>
    <t>Hier findest Du Anteilsklasse, NAV-Wertentwicklung, Währung und Benchmarkvariante. Diese Mappe übernimmt keine Renditen oder Produktdaten von dieser Seite.</t>
  </si>
  <si>
    <t>Quellenstand der Begriffserklärungen: 13.10.2026. Alle Standardzahlen und Metadaten bleiben fiktiv. Die Quellen liefern keine Bestätigung für die Beispielrenditen. Die konkrete Vergleichsrechnung ist ein Originalmodell von investhoch3.de.</t>
  </si>
  <si>
    <t>Zurück zum Vergleich →</t>
  </si>
</sst>
</file>

<file path=xl/styles.xml><?xml version="1.0" encoding="utf-8"?>
<styleSheet xmlns="http://schemas.openxmlformats.org/spreadsheetml/2006/main">
  <numFmts count="5">
    <numFmt numFmtId="164" formatCode="#,##0.00 &quot;WE&quot;"/>
    <numFmt numFmtId="165" formatCode="0.00## &quot; %&quot;"/>
    <numFmt numFmtId="166" formatCode="0.00## &quot; %&quot;;[Red]-0.00## &quot; %&quot;;0.00 &quot; %&quot;"/>
    <numFmt numFmtId="167" formatCode="+0.00## &quot;pp&quot;;[Red]-0.00## &quot;pp&quot;;0.00 &quot;pp&quot;"/>
    <numFmt numFmtId="168" formatCode="#,##0.00 &quot;WE&quot;;[Red]-#,##0.00 &quot;WE&quot;;0.00 &quot;WE&quot;"/>
  </numFmts>
  <fonts count="8">
    <font>
      <sz val="11"/>
      <color theme="1"/>
      <name val="Calibri"/>
      <family val="2"/>
      <scheme val="minor"/>
    </font>
    <font>
      <b/>
      <sz val="22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6314A"/>
      <name val="Calibri"/>
      <family val="2"/>
      <scheme val="minor"/>
    </font>
    <font>
      <u/>
      <sz val="11"/>
      <color rgb="FF2B6CB0"/>
      <name val="Calibri"/>
      <family val="2"/>
      <scheme val="minor"/>
    </font>
    <font>
      <b/>
      <sz val="11"/>
      <color rgb="FF2B6CB0"/>
      <name val="Calibri"/>
      <family val="2"/>
      <scheme val="minor"/>
    </font>
    <font>
      <b/>
      <sz val="11"/>
      <color rgb="FF16314A"/>
      <name val="Calibri"/>
      <family val="2"/>
      <scheme val="minor"/>
    </font>
    <font>
      <sz val="11"/>
      <color rgb="FF2B6CB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6314A"/>
        <bgColor indexed="64"/>
      </patternFill>
    </fill>
    <fill>
      <patternFill patternType="solid">
        <fgColor rgb="FF215387"/>
        <bgColor indexed="64"/>
      </patternFill>
    </fill>
    <fill>
      <patternFill patternType="solid">
        <fgColor rgb="FFEAF2FB"/>
        <bgColor indexed="64"/>
      </patternFill>
    </fill>
  </fills>
  <borders count="3">
    <border>
      <left/>
      <right/>
      <top/>
      <bottom/>
      <diagonal/>
    </border>
    <border>
      <left style="thin">
        <color rgb="FF2B6CB0"/>
      </left>
      <right style="thin">
        <color rgb="FF2B6CB0"/>
      </right>
      <top style="thin">
        <color rgb="FF2B6CB0"/>
      </top>
      <bottom style="thin">
        <color rgb="FF2B6CB0"/>
      </bottom>
      <diagonal/>
    </border>
    <border>
      <left/>
      <right/>
      <top/>
      <bottom style="thin">
        <color rgb="FFC9D9E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5" fillId="4" borderId="1" xfId="0" applyNumberFormat="1" applyFont="1" applyFill="1" applyBorder="1" applyAlignment="1" applyProtection="1">
      <alignment vertical="center"/>
      <protection locked="0"/>
    </xf>
    <xf numFmtId="165" fontId="5" fillId="4" borderId="1" xfId="0" applyNumberFormat="1" applyFont="1" applyFill="1" applyBorder="1" applyAlignment="1" applyProtection="1">
      <alignment vertical="center"/>
      <protection locked="0"/>
    </xf>
    <xf numFmtId="0" fontId="6" fillId="4" borderId="0" xfId="0" applyFont="1" applyFill="1" applyAlignment="1">
      <alignment vertical="center" wrapText="1"/>
    </xf>
    <xf numFmtId="166" fontId="3" fillId="0" borderId="2" xfId="0" applyNumberFormat="1" applyFont="1" applyBorder="1" applyAlignment="1">
      <alignment vertical="center"/>
    </xf>
    <xf numFmtId="167" fontId="3" fillId="0" borderId="2" xfId="0" applyNumberFormat="1" applyFont="1" applyBorder="1" applyAlignment="1">
      <alignment vertical="center"/>
    </xf>
    <xf numFmtId="168" fontId="3" fillId="0" borderId="2" xfId="0" applyNumberFormat="1" applyFont="1" applyBorder="1" applyAlignment="1">
      <alignment vertical="center"/>
    </xf>
    <xf numFmtId="1" fontId="3" fillId="0" borderId="0" xfId="0" applyNumberFormat="1" applyFont="1" applyAlignment="1">
      <alignment vertical="center"/>
    </xf>
    <xf numFmtId="0" fontId="7" fillId="4" borderId="1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de.vanguard/professionell/365/anlagewissen/etf/tracking" TargetMode="External"/><Relationship Id="rId2" Type="http://schemas.openxmlformats.org/officeDocument/2006/relationships/hyperlink" Target="https://www.bvi.de/service/statistik-und-research/wertentwicklungsstatistik/" TargetMode="External"/><Relationship Id="rId3" Type="http://schemas.openxmlformats.org/officeDocument/2006/relationships/hyperlink" Target="https://www.ishares.com/de/privatanleger/de/produkte/251882/ishares-core-msci-world-ucits-e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H51"/>
  <sheetViews>
    <sheetView showGridLines="0" tabSelected="1" workbookViewId="0"/>
  </sheetViews>
  <sheetFormatPr defaultRowHeight="26" customHeight="1"/>
  <cols>
    <col min="1" max="1" width="3.7109375" customWidth="1"/>
    <col min="2" max="8" width="16.7109375" customWidth="1"/>
  </cols>
  <sheetData>
    <row r="2" spans="2:8" ht="26" customHeight="1">
      <c r="B2" s="1" t="s">
        <v>0</v>
      </c>
      <c r="C2" s="1"/>
      <c r="D2" s="1"/>
      <c r="E2" s="1"/>
      <c r="F2" s="1"/>
      <c r="G2" s="1"/>
      <c r="H2" s="1"/>
    </row>
    <row r="3" spans="2:8" ht="26" customHeight="1">
      <c r="B3" s="1"/>
      <c r="C3" s="1"/>
      <c r="D3" s="1"/>
      <c r="E3" s="1"/>
      <c r="F3" s="1"/>
      <c r="G3" s="1"/>
      <c r="H3" s="1"/>
    </row>
    <row r="5" spans="2:8" ht="26" customHeight="1">
      <c r="B5" s="2" t="s">
        <v>1</v>
      </c>
      <c r="C5" s="2"/>
      <c r="D5" s="2"/>
      <c r="E5" s="2"/>
      <c r="F5" s="2"/>
      <c r="G5" s="2"/>
      <c r="H5" s="2"/>
    </row>
    <row r="6" spans="2:8" ht="26" customHeight="1">
      <c r="B6" s="2"/>
      <c r="C6" s="2"/>
      <c r="D6" s="2"/>
      <c r="E6" s="2"/>
      <c r="F6" s="2"/>
      <c r="G6" s="2"/>
      <c r="H6" s="2"/>
    </row>
    <row r="8" spans="2:8" ht="26" customHeight="1">
      <c r="B8" s="3" t="s">
        <v>2</v>
      </c>
      <c r="C8" s="3"/>
      <c r="D8" s="3"/>
      <c r="E8" s="3"/>
      <c r="F8" s="3"/>
      <c r="G8" s="3"/>
      <c r="H8" s="3"/>
    </row>
    <row r="9" spans="2:8" ht="26" customHeight="1">
      <c r="B9" s="3"/>
      <c r="C9" s="3"/>
      <c r="D9" s="3"/>
      <c r="E9" s="3"/>
      <c r="F9" s="3"/>
      <c r="G9" s="3"/>
      <c r="H9" s="3"/>
    </row>
    <row r="10" spans="2:8" ht="26" customHeight="1">
      <c r="B10" s="3"/>
      <c r="C10" s="3"/>
      <c r="D10" s="3"/>
      <c r="E10" s="3"/>
      <c r="F10" s="3"/>
      <c r="G10" s="3"/>
      <c r="H10" s="3"/>
    </row>
    <row r="11" spans="2:8" ht="26" customHeight="1">
      <c r="B11" s="3"/>
      <c r="C11" s="3"/>
      <c r="D11" s="3"/>
      <c r="E11" s="3"/>
      <c r="F11" s="3"/>
      <c r="G11" s="3"/>
      <c r="H11" s="3"/>
    </row>
    <row r="13" spans="2:8" ht="26" customHeight="1">
      <c r="B13" s="4" t="s">
        <v>3</v>
      </c>
      <c r="C13" s="4"/>
      <c r="D13" s="4"/>
      <c r="E13" s="4"/>
      <c r="F13" s="4"/>
      <c r="G13" s="4"/>
      <c r="H13" s="4"/>
    </row>
    <row r="14" spans="2:8" ht="26" customHeight="1">
      <c r="B14" s="4"/>
      <c r="C14" s="4"/>
      <c r="D14" s="4"/>
      <c r="E14" s="4"/>
      <c r="F14" s="4"/>
      <c r="G14" s="4"/>
      <c r="H14" s="4"/>
    </row>
    <row r="15" spans="2:8" ht="26" customHeight="1">
      <c r="B15" s="4"/>
      <c r="C15" s="4"/>
      <c r="D15" s="4"/>
      <c r="E15" s="4"/>
      <c r="F15" s="4"/>
      <c r="G15" s="4"/>
      <c r="H15" s="4"/>
    </row>
    <row r="16" spans="2:8" ht="26" customHeight="1">
      <c r="B16" s="4"/>
      <c r="C16" s="4"/>
      <c r="D16" s="4"/>
      <c r="E16" s="4"/>
      <c r="F16" s="4"/>
      <c r="G16" s="4"/>
      <c r="H16" s="4"/>
    </row>
    <row r="18" spans="2:8" ht="26" customHeight="1">
      <c r="B18" s="4" t="s">
        <v>4</v>
      </c>
      <c r="C18" s="4"/>
      <c r="D18" s="4"/>
      <c r="E18" s="4"/>
      <c r="F18" s="4"/>
      <c r="G18" s="4"/>
      <c r="H18" s="4"/>
    </row>
    <row r="19" spans="2:8" ht="26" customHeight="1">
      <c r="B19" s="4"/>
      <c r="C19" s="4"/>
      <c r="D19" s="4"/>
      <c r="E19" s="4"/>
      <c r="F19" s="4"/>
      <c r="G19" s="4"/>
      <c r="H19" s="4"/>
    </row>
    <row r="20" spans="2:8" ht="26" customHeight="1">
      <c r="B20" s="4"/>
      <c r="C20" s="4"/>
      <c r="D20" s="4"/>
      <c r="E20" s="4"/>
      <c r="F20" s="4"/>
      <c r="G20" s="4"/>
      <c r="H20" s="4"/>
    </row>
    <row r="21" spans="2:8" ht="26" customHeight="1">
      <c r="B21" s="4"/>
      <c r="C21" s="4"/>
      <c r="D21" s="4"/>
      <c r="E21" s="4"/>
      <c r="F21" s="4"/>
      <c r="G21" s="4"/>
      <c r="H21" s="4"/>
    </row>
    <row r="23" spans="2:8" ht="26" customHeight="1">
      <c r="B23" s="4" t="s">
        <v>5</v>
      </c>
      <c r="C23" s="4"/>
      <c r="D23" s="4"/>
      <c r="E23" s="4"/>
      <c r="F23" s="4"/>
      <c r="G23" s="4"/>
      <c r="H23" s="4"/>
    </row>
    <row r="24" spans="2:8" ht="26" customHeight="1">
      <c r="B24" s="4"/>
      <c r="C24" s="4"/>
      <c r="D24" s="4"/>
      <c r="E24" s="4"/>
      <c r="F24" s="4"/>
      <c r="G24" s="4"/>
      <c r="H24" s="4"/>
    </row>
    <row r="25" spans="2:8" ht="26" customHeight="1">
      <c r="B25" s="4"/>
      <c r="C25" s="4"/>
      <c r="D25" s="4"/>
      <c r="E25" s="4"/>
      <c r="F25" s="4"/>
      <c r="G25" s="4"/>
      <c r="H25" s="4"/>
    </row>
    <row r="26" spans="2:8" ht="26" customHeight="1">
      <c r="B26" s="4"/>
      <c r="C26" s="4"/>
      <c r="D26" s="4"/>
      <c r="E26" s="4"/>
      <c r="F26" s="4"/>
      <c r="G26" s="4"/>
      <c r="H26" s="4"/>
    </row>
    <row r="28" spans="2:8" ht="26" customHeight="1">
      <c r="B28" s="4" t="s">
        <v>6</v>
      </c>
      <c r="C28" s="4"/>
      <c r="D28" s="4"/>
      <c r="E28" s="4"/>
      <c r="F28" s="4"/>
      <c r="G28" s="4"/>
      <c r="H28" s="4"/>
    </row>
    <row r="29" spans="2:8" ht="26" customHeight="1">
      <c r="B29" s="4"/>
      <c r="C29" s="4"/>
      <c r="D29" s="4"/>
      <c r="E29" s="4"/>
      <c r="F29" s="4"/>
      <c r="G29" s="4"/>
      <c r="H29" s="4"/>
    </row>
    <row r="30" spans="2:8" ht="26" customHeight="1">
      <c r="B30" s="4"/>
      <c r="C30" s="4"/>
      <c r="D30" s="4"/>
      <c r="E30" s="4"/>
      <c r="F30" s="4"/>
      <c r="G30" s="4"/>
      <c r="H30" s="4"/>
    </row>
    <row r="31" spans="2:8" ht="26" customHeight="1">
      <c r="B31" s="4"/>
      <c r="C31" s="4"/>
      <c r="D31" s="4"/>
      <c r="E31" s="4"/>
      <c r="F31" s="4"/>
      <c r="G31" s="4"/>
      <c r="H31" s="4"/>
    </row>
    <row r="33" spans="2:8" ht="26" customHeight="1">
      <c r="B33" s="4" t="s">
        <v>7</v>
      </c>
      <c r="C33" s="4"/>
      <c r="D33" s="4"/>
      <c r="E33" s="4"/>
      <c r="F33" s="4"/>
      <c r="G33" s="4"/>
      <c r="H33" s="4"/>
    </row>
    <row r="34" spans="2:8" ht="26" customHeight="1">
      <c r="B34" s="4"/>
      <c r="C34" s="4"/>
      <c r="D34" s="4"/>
      <c r="E34" s="4"/>
      <c r="F34" s="4"/>
      <c r="G34" s="4"/>
      <c r="H34" s="4"/>
    </row>
    <row r="35" spans="2:8" ht="26" customHeight="1">
      <c r="B35" s="4"/>
      <c r="C35" s="4"/>
      <c r="D35" s="4"/>
      <c r="E35" s="4"/>
      <c r="F35" s="4"/>
      <c r="G35" s="4"/>
      <c r="H35" s="4"/>
    </row>
    <row r="36" spans="2:8" ht="26" customHeight="1">
      <c r="B36" s="4"/>
      <c r="C36" s="4"/>
      <c r="D36" s="4"/>
      <c r="E36" s="4"/>
      <c r="F36" s="4"/>
      <c r="G36" s="4"/>
      <c r="H36" s="4"/>
    </row>
    <row r="37" spans="2:8" ht="26" customHeight="1">
      <c r="B37" s="4"/>
      <c r="C37" s="4"/>
      <c r="D37" s="4"/>
      <c r="E37" s="4"/>
      <c r="F37" s="4"/>
      <c r="G37" s="4"/>
      <c r="H37" s="4"/>
    </row>
    <row r="39" spans="2:8" ht="26" customHeight="1">
      <c r="B39" s="4" t="s">
        <v>8</v>
      </c>
      <c r="C39" s="4"/>
      <c r="D39" s="4"/>
      <c r="E39" s="4"/>
      <c r="F39" s="4"/>
      <c r="G39" s="4"/>
      <c r="H39" s="4"/>
    </row>
    <row r="40" spans="2:8" ht="26" customHeight="1">
      <c r="B40" s="4"/>
      <c r="C40" s="4"/>
      <c r="D40" s="4"/>
      <c r="E40" s="4"/>
      <c r="F40" s="4"/>
      <c r="G40" s="4"/>
      <c r="H40" s="4"/>
    </row>
    <row r="41" spans="2:8" ht="26" customHeight="1">
      <c r="B41" s="4"/>
      <c r="C41" s="4"/>
      <c r="D41" s="4"/>
      <c r="E41" s="4"/>
      <c r="F41" s="4"/>
      <c r="G41" s="4"/>
      <c r="H41" s="4"/>
    </row>
    <row r="42" spans="2:8" ht="26" customHeight="1">
      <c r="B42" s="4"/>
      <c r="C42" s="4"/>
      <c r="D42" s="4"/>
      <c r="E42" s="4"/>
      <c r="F42" s="4"/>
      <c r="G42" s="4"/>
      <c r="H42" s="4"/>
    </row>
    <row r="43" spans="2:8" ht="26" customHeight="1">
      <c r="B43" s="4"/>
      <c r="C43" s="4"/>
      <c r="D43" s="4"/>
      <c r="E43" s="4"/>
      <c r="F43" s="4"/>
      <c r="G43" s="4"/>
      <c r="H43" s="4"/>
    </row>
    <row r="45" spans="2:8" ht="26" customHeight="1">
      <c r="B45" s="4" t="s">
        <v>9</v>
      </c>
      <c r="C45" s="4"/>
      <c r="D45" s="4"/>
      <c r="E45" s="4"/>
      <c r="F45" s="4"/>
      <c r="G45" s="4"/>
      <c r="H45" s="4"/>
    </row>
    <row r="46" spans="2:8" ht="26" customHeight="1">
      <c r="B46" s="4"/>
      <c r="C46" s="4"/>
      <c r="D46" s="4"/>
      <c r="E46" s="4"/>
      <c r="F46" s="4"/>
      <c r="G46" s="4"/>
      <c r="H46" s="4"/>
    </row>
    <row r="47" spans="2:8" ht="26" customHeight="1">
      <c r="B47" s="4"/>
      <c r="C47" s="4"/>
      <c r="D47" s="4"/>
      <c r="E47" s="4"/>
      <c r="F47" s="4"/>
      <c r="G47" s="4"/>
      <c r="H47" s="4"/>
    </row>
    <row r="49" spans="2:2" ht="26" customHeight="1">
      <c r="B49" s="5" t="s">
        <v>10</v>
      </c>
    </row>
    <row r="51" spans="2:2" ht="26" customHeight="1">
      <c r="B51" s="5" t="s">
        <v>11</v>
      </c>
    </row>
  </sheetData>
  <sheetProtection sheet="1" objects="1" scenarios="1"/>
  <mergeCells count="10">
    <mergeCell ref="B2:H3"/>
    <mergeCell ref="B5:H6"/>
    <mergeCell ref="B8:H11"/>
    <mergeCell ref="B13:H16"/>
    <mergeCell ref="B18:H21"/>
    <mergeCell ref="B23:H26"/>
    <mergeCell ref="B28:H31"/>
    <mergeCell ref="B33:H37"/>
    <mergeCell ref="B39:H43"/>
    <mergeCell ref="B45:H47"/>
  </mergeCells>
  <hyperlinks>
    <hyperlink ref="B49" location="Quellen!D8" display="Zeitraum und Quellen dokumentieren →"/>
    <hyperlink ref="B51" location="Vergleich!E8" display="Sechs Zahlen vergleichen →"/>
  </hyperlinks>
  <pageMargins left="0.3" right="0.3" top="0.35" bottom="0.35" header="0.3" footer="0.3"/>
  <pageSetup paperSize="9" fitToHeight="2" orientation="portrait"/>
  <headerFooter>
    <oddFooter>&amp;Linvesthoch3.de&amp;CVersion 1.0 | 13.10.2026&amp;R&amp;P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H3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E8" sqref="E8"/>
    </sheetView>
  </sheetViews>
  <sheetFormatPr defaultRowHeight="26" customHeight="1"/>
  <cols>
    <col min="1" max="1" width="3.7109375" customWidth="1"/>
    <col min="2" max="4" width="18.7109375" customWidth="1"/>
    <col min="5" max="7" width="22.7109375" customWidth="1"/>
    <col min="8" max="8" width="28.7109375" customWidth="1"/>
  </cols>
  <sheetData>
    <row r="2" spans="2:8" ht="26" customHeight="1">
      <c r="B2" s="1" t="s">
        <v>12</v>
      </c>
      <c r="C2" s="1"/>
      <c r="D2" s="1"/>
      <c r="E2" s="1"/>
      <c r="F2" s="1"/>
      <c r="G2" s="1"/>
      <c r="H2" s="1"/>
    </row>
    <row r="3" spans="2:8" ht="26" customHeight="1">
      <c r="B3" s="1"/>
      <c r="C3" s="1"/>
      <c r="D3" s="1"/>
      <c r="E3" s="1"/>
      <c r="F3" s="1"/>
      <c r="G3" s="1"/>
      <c r="H3" s="1"/>
    </row>
    <row r="5" spans="2:8" ht="26" customHeight="1">
      <c r="B5" s="3" t="s">
        <v>13</v>
      </c>
      <c r="C5" s="3"/>
      <c r="D5" s="3"/>
      <c r="E5" s="3"/>
      <c r="F5" s="3"/>
      <c r="G5" s="3"/>
      <c r="H5" s="3"/>
    </row>
    <row r="6" spans="2:8" ht="26" customHeight="1">
      <c r="B6" s="3"/>
      <c r="C6" s="3"/>
      <c r="D6" s="3"/>
      <c r="E6" s="3"/>
      <c r="F6" s="3"/>
      <c r="G6" s="3"/>
      <c r="H6" s="3"/>
    </row>
    <row r="8" spans="2:8" ht="34" customHeight="1">
      <c r="B8" s="6" t="s">
        <v>14</v>
      </c>
      <c r="C8" s="6"/>
      <c r="D8" s="6"/>
      <c r="E8" s="7">
        <v>10000</v>
      </c>
      <c r="F8" s="6" t="s">
        <v>15</v>
      </c>
      <c r="G8" s="6"/>
      <c r="H8" s="6"/>
    </row>
    <row r="9" spans="2:8" ht="34" customHeight="1">
      <c r="B9" s="6" t="s">
        <v>16</v>
      </c>
      <c r="C9" s="6"/>
      <c r="D9" s="6"/>
      <c r="E9" s="8">
        <v>8</v>
      </c>
      <c r="F9" s="6" t="s">
        <v>17</v>
      </c>
      <c r="G9" s="6"/>
      <c r="H9" s="6"/>
    </row>
    <row r="10" spans="2:8" ht="34" customHeight="1">
      <c r="B10" s="6" t="s">
        <v>18</v>
      </c>
      <c r="C10" s="6"/>
      <c r="D10" s="6"/>
      <c r="E10" s="8">
        <v>7.6</v>
      </c>
      <c r="F10" s="6" t="s">
        <v>19</v>
      </c>
      <c r="G10" s="6"/>
      <c r="H10" s="6"/>
    </row>
    <row r="11" spans="2:8" ht="34" customHeight="1">
      <c r="B11" s="6" t="s">
        <v>20</v>
      </c>
      <c r="C11" s="6"/>
      <c r="D11" s="6"/>
      <c r="E11" s="8">
        <v>7.8</v>
      </c>
      <c r="F11" s="6" t="s">
        <v>21</v>
      </c>
      <c r="G11" s="6"/>
      <c r="H11" s="6"/>
    </row>
    <row r="12" spans="2:8" ht="34" customHeight="1">
      <c r="B12" s="6" t="s">
        <v>22</v>
      </c>
      <c r="C12" s="6"/>
      <c r="D12" s="6"/>
      <c r="E12" s="8">
        <v>0.1</v>
      </c>
      <c r="F12" s="6" t="s">
        <v>23</v>
      </c>
      <c r="G12" s="6"/>
      <c r="H12" s="6"/>
    </row>
    <row r="13" spans="2:8" ht="34" customHeight="1">
      <c r="B13" s="6" t="s">
        <v>24</v>
      </c>
      <c r="C13" s="6"/>
      <c r="D13" s="6"/>
      <c r="E13" s="8">
        <v>0.25</v>
      </c>
      <c r="F13" s="6" t="s">
        <v>25</v>
      </c>
      <c r="G13" s="6"/>
      <c r="H13" s="6"/>
    </row>
    <row r="15" spans="2:8" ht="26" customHeight="1">
      <c r="B15" s="9" t="str">
        <f>IF(Rechenweg!$C$15=1,"Zahlen gültig. Prüfe zusätzlich auf Quellen: gleicher Zeitraum, Index, Währung und NAV-Gesamtrendite.","Eingaben prüfen: sechs echte Zahlen innerhalb der angegebenen Grenzen; Start positiv, Renditen mindestens −100 %, TER 0 bis 100 %.")</f>
        <v>Zahlen gültig. Prüfe zusätzlich auf Quellen: gleicher Zeitraum, Index, Währung und NAV-Gesamtrendite.</v>
      </c>
      <c r="C15" s="9"/>
      <c r="D15" s="9"/>
      <c r="E15" s="9"/>
      <c r="F15" s="9"/>
      <c r="G15" s="9"/>
      <c r="H15" s="9"/>
    </row>
    <row r="16" spans="2:8" ht="26" customHeight="1">
      <c r="B16" s="9"/>
      <c r="C16" s="9"/>
      <c r="D16" s="9"/>
      <c r="E16" s="9"/>
      <c r="F16" s="9"/>
      <c r="G16" s="9"/>
      <c r="H16" s="9"/>
    </row>
    <row r="18" spans="2:8" ht="26" customHeight="1">
      <c r="B18" s="2" t="s">
        <v>26</v>
      </c>
      <c r="C18" s="2"/>
      <c r="D18" s="2"/>
      <c r="E18" s="2" t="s">
        <v>27</v>
      </c>
      <c r="F18" s="2" t="s">
        <v>28</v>
      </c>
      <c r="G18" s="2" t="s">
        <v>29</v>
      </c>
      <c r="H18" s="2" t="s">
        <v>30</v>
      </c>
    </row>
    <row r="19" spans="2:8" ht="38" customHeight="1">
      <c r="B19" s="6" t="s">
        <v>31</v>
      </c>
      <c r="C19" s="6"/>
      <c r="D19" s="6"/>
      <c r="E19" s="10">
        <f>IF(Rechenweg!$C$15=1,Rechenweg!C19,"")</f>
        <v>8.0</v>
      </c>
      <c r="F19" s="10">
        <f>IF(Rechenweg!$C$15=1,Rechenweg!D19,"")</f>
        <v>7.6</v>
      </c>
      <c r="G19" s="10">
        <f>IF(Rechenweg!$C$15=1,Rechenweg!E19,"")</f>
        <v>7.8</v>
      </c>
      <c r="H19" s="6" t="s">
        <v>32</v>
      </c>
    </row>
    <row r="20" spans="2:8" ht="38" customHeight="1">
      <c r="B20" s="6" t="s">
        <v>33</v>
      </c>
      <c r="C20" s="6"/>
      <c r="D20" s="6"/>
      <c r="E20" s="6" t="s">
        <v>34</v>
      </c>
      <c r="F20" s="10">
        <f>IF(Rechenweg!$C$15=1,Rechenweg!D20,"")</f>
        <v>0.1</v>
      </c>
      <c r="G20" s="10">
        <f>IF(Rechenweg!$C$15=1,Rechenweg!E20,"")</f>
        <v>0.25</v>
      </c>
      <c r="H20" s="6" t="s">
        <v>35</v>
      </c>
    </row>
    <row r="21" spans="2:8" ht="38" customHeight="1">
      <c r="B21" s="6" t="s">
        <v>36</v>
      </c>
      <c r="C21" s="6"/>
      <c r="D21" s="6"/>
      <c r="E21" s="6" t="s">
        <v>34</v>
      </c>
      <c r="F21" s="11">
        <f>IF(Rechenweg!$C$15=1,Rechenweg!D21,"")</f>
        <v>0.4</v>
      </c>
      <c r="G21" s="11">
        <f>IF(Rechenweg!$C$15=1,Rechenweg!E21,"")</f>
        <v>0.2</v>
      </c>
      <c r="H21" s="6" t="s">
        <v>37</v>
      </c>
    </row>
    <row r="23" spans="2:8" ht="38" customHeight="1">
      <c r="B23" s="6" t="s">
        <v>38</v>
      </c>
      <c r="C23" s="6"/>
      <c r="D23" s="6"/>
      <c r="E23" s="12">
        <f>IF(Rechenweg!$C$15=1,Rechenweg!C22,"")</f>
        <v>10800.0</v>
      </c>
      <c r="F23" s="12">
        <f>IF(Rechenweg!$C$15=1,Rechenweg!D22,"")</f>
        <v>10760.0</v>
      </c>
      <c r="G23" s="12">
        <f>IF(Rechenweg!$C$15=1,Rechenweg!E22,"")</f>
        <v>10780.0</v>
      </c>
      <c r="H23" s="6" t="s">
        <v>39</v>
      </c>
    </row>
    <row r="24" spans="2:8" ht="38" customHeight="1">
      <c r="B24" s="6" t="s">
        <v>40</v>
      </c>
      <c r="C24" s="6"/>
      <c r="D24" s="6"/>
      <c r="E24" s="6" t="s">
        <v>34</v>
      </c>
      <c r="F24" s="12">
        <f>IF(Rechenweg!$C$15=1,Rechenweg!D23,"")</f>
        <v>40.0</v>
      </c>
      <c r="G24" s="12">
        <f>IF(Rechenweg!$C$15=1,Rechenweg!E23,"")</f>
        <v>20.0</v>
      </c>
      <c r="H24" s="6" t="s">
        <v>41</v>
      </c>
    </row>
    <row r="27" spans="2:8" ht="36" customHeight="1">
      <c r="B27" s="6" t="s">
        <v>42</v>
      </c>
      <c r="C27" s="6"/>
      <c r="D27" s="6"/>
      <c r="E27" s="6"/>
      <c r="F27" s="12">
        <f>IF(Rechenweg!$C$15=1,Rechenweg!C25,"")</f>
        <v>20.0</v>
      </c>
      <c r="G27" s="6" t="s">
        <v>43</v>
      </c>
      <c r="H27" s="6"/>
    </row>
    <row r="28" spans="2:8" ht="36" customHeight="1">
      <c r="B28" s="6" t="s">
        <v>44</v>
      </c>
      <c r="C28" s="6"/>
      <c r="D28" s="6"/>
      <c r="E28" s="6"/>
      <c r="F28" s="11">
        <f>IF(Rechenweg!$C$15=1,Rechenweg!C26,"")</f>
        <v>0.2</v>
      </c>
      <c r="G28" s="6" t="s">
        <v>45</v>
      </c>
      <c r="H28" s="6"/>
    </row>
    <row r="30" spans="2:8" ht="26" customHeight="1">
      <c r="B30" s="3" t="str">
        <f>IF(Rechenweg!$C$15=1,IF(F27&gt;0,"ETF B hat im eingegebenen Zeitraum den höheren Endwert. Die TER wird nicht erneut abgezogen.",IF(F27&lt;0,"ETF A hat im eingegebenen Zeitraum den höheren Endwert. Die TER wird nicht erneut abgezogen.","Beide ETF-Endwerte sind gleich. Die TER wird nicht erneut abgezogen.")),"Keine Ergebnisse bei ungültigen Eingaben.")</f>
        <v>ETF B hat im eingegebenen Zeitraum den höheren Endwert. Die TER wird nicht erneut abgezogen.</v>
      </c>
      <c r="C30" s="3"/>
      <c r="D30" s="3"/>
      <c r="E30" s="3"/>
      <c r="F30" s="3"/>
      <c r="G30" s="3"/>
      <c r="H30" s="3"/>
    </row>
    <row r="31" spans="2:8" ht="26" customHeight="1">
      <c r="B31" s="3"/>
      <c r="C31" s="3"/>
      <c r="D31" s="3"/>
      <c r="E31" s="3"/>
      <c r="F31" s="3"/>
      <c r="G31" s="3"/>
      <c r="H31" s="3"/>
    </row>
    <row r="32" spans="2:8" ht="26" customHeight="1">
      <c r="B32" s="3"/>
      <c r="C32" s="3"/>
      <c r="D32" s="3"/>
      <c r="E32" s="3"/>
      <c r="F32" s="3"/>
      <c r="G32" s="3"/>
      <c r="H32" s="3"/>
    </row>
    <row r="35" spans="2:2" ht="26" customHeight="1">
      <c r="B35" s="5" t="s">
        <v>46</v>
      </c>
    </row>
    <row r="37" spans="2:2" ht="26" customHeight="1">
      <c r="B37" s="5" t="s">
        <v>47</v>
      </c>
    </row>
  </sheetData>
  <sheetProtection sheet="1" objects="1" scenarios="1"/>
  <mergeCells count="26">
    <mergeCell ref="B2:H3"/>
    <mergeCell ref="B5:H6"/>
    <mergeCell ref="B8:D8"/>
    <mergeCell ref="F8:H8"/>
    <mergeCell ref="B9:D9"/>
    <mergeCell ref="F9:H9"/>
    <mergeCell ref="B10:D10"/>
    <mergeCell ref="F10:H10"/>
    <mergeCell ref="B11:D11"/>
    <mergeCell ref="F11:H11"/>
    <mergeCell ref="B12:D12"/>
    <mergeCell ref="F12:H12"/>
    <mergeCell ref="B13:D13"/>
    <mergeCell ref="F13:H13"/>
    <mergeCell ref="B15:H16"/>
    <mergeCell ref="B18:D18"/>
    <mergeCell ref="B19:D19"/>
    <mergeCell ref="B20:D20"/>
    <mergeCell ref="B21:D21"/>
    <mergeCell ref="B23:D23"/>
    <mergeCell ref="B24:D24"/>
    <mergeCell ref="B27:E27"/>
    <mergeCell ref="G27:H27"/>
    <mergeCell ref="B28:E28"/>
    <mergeCell ref="G28:H28"/>
    <mergeCell ref="B30:H32"/>
  </mergeCells>
  <dataValidations count="6">
    <dataValidation type="custom" showInputMessage="1" showErrorMessage="1" errorTitle="Eingabe prüfen" error="Nur echte Zahlen innerhalb der Grenzen und mit erlaubter Präzision eingeben." promptTitle="Blaue Zahl ersetzen" prompt="0,01 bis 1 Mrd. WE · max. 2 Nachkommastellen" sqref="E8">
      <formula1>IFERROR(IF(AND(ISNUMBER(E8),E8&gt;=0.01,E8&lt;=1000000000,ROUND(E8,2)=E8),1,0),0)=1</formula1>
    </dataValidation>
    <dataValidation type="custom" showInputMessage="1" showErrorMessage="1" errorTitle="Eingabe prüfen" error="Nur echte Zahlen innerhalb der Grenzen und mit erlaubter Präzision eingeben." promptTitle="Blaue Zahl ersetzen" prompt="−100 bis +1.000 % · Eingabe 8 für 8 %" sqref="E9">
      <formula1>IFERROR(IF(AND(ISNUMBER(E9),E9&gt;=-100,E9&lt;=1000,ROUND(E9,4)=E9),1,0),0)=1</formula1>
    </dataValidation>
    <dataValidation type="custom" showInputMessage="1" showErrorMessage="1" errorTitle="Eingabe prüfen" error="Nur echte Zahlen innerhalb der Grenzen und mit erlaubter Präzision eingeben." promptTitle="Blaue Zahl ersetzen" prompt="−100 bis +1.000 % · Eingabe 7,6 für 7,6 %" sqref="E10">
      <formula1>IFERROR(IF(AND(ISNUMBER(E10),E10&gt;=-100,E10&lt;=1000,ROUND(E10,4)=E10),1,0),0)=1</formula1>
    </dataValidation>
    <dataValidation type="custom" showInputMessage="1" showErrorMessage="1" errorTitle="Eingabe prüfen" error="Nur echte Zahlen innerhalb der Grenzen und mit erlaubter Präzision eingeben." promptTitle="Blaue Zahl ersetzen" prompt="−100 bis +1.000 % · Eingabe 7,8 für 7,8 %" sqref="E11">
      <formula1>IFERROR(IF(AND(ISNUMBER(E11),E11&gt;=-100,E11&lt;=1000,ROUND(E11,4)=E11),1,0),0)=1</formula1>
    </dataValidation>
    <dataValidation type="custom" showInputMessage="1" showErrorMessage="1" errorTitle="Eingabe prüfen" error="Nur echte Zahlen innerhalb der Grenzen und mit erlaubter Präzision eingeben." promptTitle="Blaue Zahl ersetzen" prompt="0 bis 100 % p.a. · Eingabe 0,1 für 0,1 %" sqref="E12">
      <formula1>IFERROR(IF(AND(ISNUMBER(E12),E12&gt;=0,E12&lt;=100,ROUND(E12,4)=E12),1,0),0)=1</formula1>
    </dataValidation>
    <dataValidation type="custom" showInputMessage="1" showErrorMessage="1" errorTitle="Eingabe prüfen" error="Nur echte Zahlen innerhalb der Grenzen und mit erlaubter Präzision eingeben." promptTitle="Blaue Zahl ersetzen" prompt="0 bis 100 % p.a. · Eingabe 0,25 für 0,25 %" sqref="E13">
      <formula1>IFERROR(IF(AND(ISNUMBER(E13),E13&gt;=0,E13&lt;=100,ROUND(E13,4)=E13),1,0),0)=1</formula1>
    </dataValidation>
  </dataValidations>
  <hyperlinks>
    <hyperlink ref="B35" location="Quellen!D8" display="Deinen Zeitraum, Index und Datenquellen prüfen →"/>
    <hyperlink ref="B37" location="Rechenweg!B5" display="Alle Formeln und Einheiten ansehen →"/>
  </hyperlinks>
  <pageMargins left="0.3" right="0.3" top="0.35" bottom="0.35" header="0.3" footer="0.3"/>
  <pageSetup paperSize="9" orientation="landscape"/>
  <headerFooter>
    <oddFooter>&amp;Linvesthoch3.de&amp;CVersion 1.0 | 13.10.2026&amp;R&amp;P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2:H35"/>
  <sheetViews>
    <sheetView showGridLines="0" workbookViewId="0"/>
  </sheetViews>
  <sheetFormatPr defaultRowHeight="26" customHeight="1"/>
  <cols>
    <col min="1" max="1" width="3.7109375" customWidth="1"/>
    <col min="2" max="2" width="35.7109375" customWidth="1"/>
    <col min="3" max="5" width="21.7109375" customWidth="1"/>
    <col min="6" max="8" width="20.7109375" customWidth="1"/>
  </cols>
  <sheetData>
    <row r="2" spans="2:8" ht="26" customHeight="1">
      <c r="B2" s="1" t="s">
        <v>48</v>
      </c>
      <c r="C2" s="1"/>
      <c r="D2" s="1"/>
      <c r="E2" s="1"/>
      <c r="F2" s="1"/>
      <c r="G2" s="1"/>
      <c r="H2" s="1"/>
    </row>
    <row r="3" spans="2:8" ht="26" customHeight="1">
      <c r="B3" s="1"/>
      <c r="C3" s="1"/>
      <c r="D3" s="1"/>
      <c r="E3" s="1"/>
      <c r="F3" s="1"/>
      <c r="G3" s="1"/>
      <c r="H3" s="1"/>
    </row>
    <row r="5" spans="2:8" ht="26" customHeight="1">
      <c r="B5" s="3" t="s">
        <v>49</v>
      </c>
      <c r="C5" s="3"/>
      <c r="D5" s="3"/>
      <c r="E5" s="3"/>
      <c r="F5" s="3"/>
      <c r="G5" s="3"/>
      <c r="H5" s="3"/>
    </row>
    <row r="6" spans="2:8" ht="26" customHeight="1">
      <c r="B6" s="3"/>
      <c r="C6" s="3"/>
      <c r="D6" s="3"/>
      <c r="E6" s="3"/>
      <c r="F6" s="3"/>
      <c r="G6" s="3"/>
      <c r="H6" s="3"/>
    </row>
    <row r="8" spans="2:8" ht="33" customHeight="1">
      <c r="B8" s="6" t="s">
        <v>50</v>
      </c>
      <c r="C8" s="13">
        <f>IFERROR(IF(AND(ISNUMBER(Vergleich!E8),Vergleich!E8&gt;=0.01,Vergleich!E8&lt;=1000000000,ROUND(Vergleich!E8,2)=Vergleich!E8),1,0),0)</f>
        <v>1</v>
      </c>
      <c r="D8" s="6" t="s">
        <v>51</v>
      </c>
      <c r="E8" s="6"/>
      <c r="F8" s="6"/>
      <c r="G8" s="6"/>
      <c r="H8" s="6"/>
    </row>
    <row r="9" spans="2:8" ht="33" customHeight="1">
      <c r="B9" s="6" t="s">
        <v>52</v>
      </c>
      <c r="C9" s="13">
        <f>IFERROR(IF(AND(ISNUMBER(Vergleich!E9),Vergleich!E9&gt;=-100,Vergleich!E9&lt;=1000,ROUND(Vergleich!E9,4)=Vergleich!E9),1,0),0)</f>
        <v>1</v>
      </c>
      <c r="D9" s="6" t="s">
        <v>53</v>
      </c>
      <c r="E9" s="6"/>
      <c r="F9" s="6"/>
      <c r="G9" s="6"/>
      <c r="H9" s="6"/>
    </row>
    <row r="10" spans="2:8" ht="33" customHeight="1">
      <c r="B10" s="6" t="s">
        <v>54</v>
      </c>
      <c r="C10" s="13">
        <f>IFERROR(IF(AND(ISNUMBER(Vergleich!E10),Vergleich!E10&gt;=-100,Vergleich!E10&lt;=1000,ROUND(Vergleich!E10,4)=Vergleich!E10),1,0),0)</f>
        <v>1</v>
      </c>
      <c r="D10" s="6" t="s">
        <v>55</v>
      </c>
      <c r="E10" s="6"/>
      <c r="F10" s="6"/>
      <c r="G10" s="6"/>
      <c r="H10" s="6"/>
    </row>
    <row r="11" spans="2:8" ht="33" customHeight="1">
      <c r="B11" s="6" t="s">
        <v>56</v>
      </c>
      <c r="C11" s="13">
        <f>IFERROR(IF(AND(ISNUMBER(Vergleich!E11),Vergleich!E11&gt;=-100,Vergleich!E11&lt;=1000,ROUND(Vergleich!E11,4)=Vergleich!E11),1,0),0)</f>
        <v>1</v>
      </c>
      <c r="D11" s="6" t="s">
        <v>57</v>
      </c>
      <c r="E11" s="6"/>
      <c r="F11" s="6"/>
      <c r="G11" s="6"/>
      <c r="H11" s="6"/>
    </row>
    <row r="12" spans="2:8" ht="33" customHeight="1">
      <c r="B12" s="6" t="s">
        <v>58</v>
      </c>
      <c r="C12" s="13">
        <f>IFERROR(IF(AND(ISNUMBER(Vergleich!E12),Vergleich!E12&gt;=0,Vergleich!E12&lt;=100,ROUND(Vergleich!E12,4)=Vergleich!E12),1,0),0)</f>
        <v>1</v>
      </c>
      <c r="D12" s="6" t="s">
        <v>59</v>
      </c>
      <c r="E12" s="6"/>
      <c r="F12" s="6"/>
      <c r="G12" s="6"/>
      <c r="H12" s="6"/>
    </row>
    <row r="13" spans="2:8" ht="33" customHeight="1">
      <c r="B13" s="6" t="s">
        <v>60</v>
      </c>
      <c r="C13" s="13">
        <f>IFERROR(IF(AND(ISNUMBER(Vergleich!E13),Vergleich!E13&gt;=0,Vergleich!E13&lt;=100,ROUND(Vergleich!E13,4)=Vergleich!E13),1,0),0)</f>
        <v>1</v>
      </c>
      <c r="D13" s="6" t="s">
        <v>61</v>
      </c>
      <c r="E13" s="6"/>
      <c r="F13" s="6"/>
      <c r="G13" s="6"/>
      <c r="H13" s="6"/>
    </row>
    <row r="15" spans="2:8" ht="26" customHeight="1">
      <c r="B15" s="6" t="s">
        <v>62</v>
      </c>
      <c r="C15" s="13">
        <f>IF(AND(C8=1,C9=1,C10=1,C11=1,C12=1,C13=1),1,0)</f>
        <v>1</v>
      </c>
      <c r="D15" s="9" t="s">
        <v>63</v>
      </c>
      <c r="E15" s="9"/>
      <c r="F15" s="9"/>
      <c r="G15" s="9"/>
      <c r="H15" s="9"/>
    </row>
    <row r="17" spans="2:8" ht="26" customHeight="1">
      <c r="B17" s="6" t="s">
        <v>64</v>
      </c>
      <c r="C17" s="12">
        <f>IF($C$15=1,Vergleich!E8,"")</f>
        <v>10000.0</v>
      </c>
      <c r="D17" s="6" t="s">
        <v>65</v>
      </c>
      <c r="E17" s="6"/>
      <c r="F17" s="6"/>
      <c r="G17" s="6"/>
      <c r="H17" s="6"/>
    </row>
    <row r="18" spans="2:8" ht="26" customHeight="1">
      <c r="B18" s="2" t="s">
        <v>66</v>
      </c>
      <c r="C18" s="2" t="s">
        <v>27</v>
      </c>
      <c r="D18" s="2" t="s">
        <v>28</v>
      </c>
      <c r="E18" s="2" t="s">
        <v>29</v>
      </c>
      <c r="F18" s="2" t="s">
        <v>67</v>
      </c>
      <c r="G18" s="2"/>
      <c r="H18" s="2"/>
    </row>
    <row r="19" spans="2:8" ht="40" customHeight="1">
      <c r="B19" s="6" t="s">
        <v>68</v>
      </c>
      <c r="C19" s="10">
        <f>IF($C$15=1,Vergleich!E9,"")</f>
        <v>8.0</v>
      </c>
      <c r="D19" s="10">
        <f>IF($C$15=1,Vergleich!E10,"")</f>
        <v>7.6</v>
      </c>
      <c r="E19" s="10">
        <f>IF($C$15=1,Vergleich!E11,"")</f>
        <v>7.8</v>
      </c>
      <c r="F19" s="6" t="s">
        <v>69</v>
      </c>
      <c r="G19" s="6"/>
      <c r="H19" s="6"/>
    </row>
    <row r="20" spans="2:8" ht="40" customHeight="1">
      <c r="B20" s="6" t="s">
        <v>70</v>
      </c>
      <c r="C20" s="6" t="s">
        <v>34</v>
      </c>
      <c r="D20" s="10">
        <f>IF($C$15=1,Vergleich!E12,"")</f>
        <v>0.1</v>
      </c>
      <c r="E20" s="10">
        <f>IF($C$15=1,Vergleich!E13,"")</f>
        <v>0.25</v>
      </c>
      <c r="F20" s="6" t="s">
        <v>71</v>
      </c>
      <c r="G20" s="6"/>
      <c r="H20" s="6"/>
    </row>
    <row r="21" spans="2:8" ht="40" customHeight="1">
      <c r="B21" s="6" t="s">
        <v>72</v>
      </c>
      <c r="C21" s="6" t="s">
        <v>34</v>
      </c>
      <c r="D21" s="11">
        <f>IF($C$15=1,(ROUND(C19*10000,0)-ROUND(D19*10000,0))/10000,"")</f>
        <v>0.4</v>
      </c>
      <c r="E21" s="11">
        <f>IF($C$15=1,(ROUND(C19*10000,0)-ROUND(E19*10000,0))/10000,"")</f>
        <v>0.2</v>
      </c>
      <c r="F21" s="6" t="s">
        <v>73</v>
      </c>
      <c r="G21" s="6"/>
      <c r="H21" s="6"/>
    </row>
    <row r="22" spans="2:8" ht="40" customHeight="1">
      <c r="B22" s="6" t="s">
        <v>74</v>
      </c>
      <c r="C22" s="12">
        <f>IF($C$15=1,$C$17*(1+C19/100),"")</f>
        <v>10800.0</v>
      </c>
      <c r="D22" s="12">
        <f>IF($C$15=1,$C$17*(1+D19/100),"")</f>
        <v>10760.0</v>
      </c>
      <c r="E22" s="12">
        <f>IF($C$15=1,$C$17*(1+E19/100),"")</f>
        <v>10780.0</v>
      </c>
      <c r="F22" s="6" t="s">
        <v>75</v>
      </c>
      <c r="G22" s="6"/>
      <c r="H22" s="6"/>
    </row>
    <row r="23" spans="2:8" ht="40" customHeight="1">
      <c r="B23" s="6" t="s">
        <v>76</v>
      </c>
      <c r="C23" s="6" t="s">
        <v>34</v>
      </c>
      <c r="D23" s="12">
        <f>IF($C$15=1,$C$17*D21/100,"")</f>
        <v>40.0</v>
      </c>
      <c r="E23" s="12">
        <f>IF($C$15=1,$C$17*E21/100,"")</f>
        <v>20.0</v>
      </c>
      <c r="F23" s="6" t="s">
        <v>77</v>
      </c>
      <c r="G23" s="6"/>
      <c r="H23" s="6"/>
    </row>
    <row r="25" spans="2:8" ht="40" customHeight="1">
      <c r="B25" s="6" t="s">
        <v>42</v>
      </c>
      <c r="C25" s="12">
        <f>IF($C$15=1,$C$17*C26/100,"")</f>
        <v>20.0</v>
      </c>
      <c r="D25" s="6" t="s">
        <v>78</v>
      </c>
      <c r="E25" s="6"/>
      <c r="F25" s="6"/>
      <c r="G25" s="6"/>
      <c r="H25" s="6"/>
    </row>
    <row r="26" spans="2:8" ht="40" customHeight="1">
      <c r="B26" s="6" t="s">
        <v>44</v>
      </c>
      <c r="C26" s="11">
        <f>IF($C$15=1,(ROUND(E19*10000,0)-ROUND(D19*10000,0))/10000,"")</f>
        <v>0.2</v>
      </c>
      <c r="D26" s="6" t="s">
        <v>79</v>
      </c>
      <c r="E26" s="6"/>
      <c r="F26" s="6"/>
      <c r="G26" s="6"/>
      <c r="H26" s="6"/>
    </row>
    <row r="29" spans="2:8" ht="26" customHeight="1">
      <c r="B29" s="3" t="s">
        <v>80</v>
      </c>
      <c r="C29" s="3"/>
      <c r="D29" s="3"/>
      <c r="E29" s="3"/>
      <c r="F29" s="3"/>
      <c r="G29" s="3"/>
      <c r="H29" s="3"/>
    </row>
    <row r="30" spans="2:8" ht="26" customHeight="1">
      <c r="B30" s="3"/>
      <c r="C30" s="3"/>
      <c r="D30" s="3"/>
      <c r="E30" s="3"/>
      <c r="F30" s="3"/>
      <c r="G30" s="3"/>
      <c r="H30" s="3"/>
    </row>
    <row r="31" spans="2:8" ht="26" customHeight="1">
      <c r="B31" s="3"/>
      <c r="C31" s="3"/>
      <c r="D31" s="3"/>
      <c r="E31" s="3"/>
      <c r="F31" s="3"/>
      <c r="G31" s="3"/>
      <c r="H31" s="3"/>
    </row>
    <row r="32" spans="2:8" ht="26" customHeight="1">
      <c r="B32" s="3"/>
      <c r="C32" s="3"/>
      <c r="D32" s="3"/>
      <c r="E32" s="3"/>
      <c r="F32" s="3"/>
      <c r="G32" s="3"/>
      <c r="H32" s="3"/>
    </row>
    <row r="33" spans="2:8" ht="26" customHeight="1">
      <c r="B33" s="3"/>
      <c r="C33" s="3"/>
      <c r="D33" s="3"/>
      <c r="E33" s="3"/>
      <c r="F33" s="3"/>
      <c r="G33" s="3"/>
      <c r="H33" s="3"/>
    </row>
    <row r="35" spans="2:8" ht="26" customHeight="1">
      <c r="B35" s="5" t="s">
        <v>81</v>
      </c>
    </row>
  </sheetData>
  <sheetProtection sheet="1" objects="1" scenarios="1"/>
  <mergeCells count="19">
    <mergeCell ref="B2:H3"/>
    <mergeCell ref="B5:H6"/>
    <mergeCell ref="D8:H8"/>
    <mergeCell ref="D9:H9"/>
    <mergeCell ref="D10:H10"/>
    <mergeCell ref="D11:H11"/>
    <mergeCell ref="D12:H12"/>
    <mergeCell ref="D13:H13"/>
    <mergeCell ref="D15:H15"/>
    <mergeCell ref="D17:H17"/>
    <mergeCell ref="F18:H18"/>
    <mergeCell ref="F19:H19"/>
    <mergeCell ref="F20:H20"/>
    <mergeCell ref="F21:H21"/>
    <mergeCell ref="F22:H22"/>
    <mergeCell ref="F23:H23"/>
    <mergeCell ref="D25:H25"/>
    <mergeCell ref="D26:H26"/>
    <mergeCell ref="B29:H33"/>
  </mergeCells>
  <hyperlinks>
    <hyperlink ref="B35" location="Vergleich!E8" display="Zurück zu Deinen Zahlen →"/>
  </hyperlinks>
  <pageMargins left="0.3" right="0.3" top="0.35" bottom="0.35" header="0.3" footer="0.3"/>
  <pageSetup paperSize="9" orientation="landscape"/>
  <headerFooter>
    <oddFooter>&amp;Linvesthoch3.de&amp;CVersion 1.0 | 13.10.2026&amp;R&amp;P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2:D47"/>
  <sheetViews>
    <sheetView showGridLines="0" workbookViewId="0"/>
  </sheetViews>
  <sheetFormatPr defaultRowHeight="26" customHeight="1"/>
  <cols>
    <col min="1" max="1" width="3.7109375" customWidth="1"/>
    <col min="2" max="2" width="4.7109375" customWidth="1"/>
    <col min="3" max="3" width="37.7109375" customWidth="1"/>
    <col min="4" max="4" width="105.7109375" customWidth="1"/>
  </cols>
  <sheetData>
    <row r="2" spans="2:4" ht="26" customHeight="1">
      <c r="B2" s="1" t="s">
        <v>82</v>
      </c>
      <c r="C2" s="1"/>
      <c r="D2" s="1"/>
    </row>
    <row r="3" spans="2:4" ht="26" customHeight="1">
      <c r="B3" s="1"/>
      <c r="C3" s="1"/>
      <c r="D3" s="1"/>
    </row>
    <row r="5" spans="2:4" ht="26" customHeight="1">
      <c r="B5" s="3" t="s">
        <v>83</v>
      </c>
      <c r="C5" s="3"/>
      <c r="D5" s="3"/>
    </row>
    <row r="6" spans="2:4" ht="26" customHeight="1">
      <c r="B6" s="3"/>
      <c r="C6" s="3"/>
      <c r="D6" s="3"/>
    </row>
    <row r="8" spans="2:4" ht="42" customHeight="1">
      <c r="C8" s="6" t="s">
        <v>84</v>
      </c>
      <c r="D8" s="14" t="s">
        <v>85</v>
      </c>
    </row>
    <row r="9" spans="2:4" ht="42" customHeight="1">
      <c r="C9" s="6" t="s">
        <v>86</v>
      </c>
      <c r="D9" s="14" t="s">
        <v>87</v>
      </c>
    </row>
    <row r="10" spans="2:4" ht="42" customHeight="1">
      <c r="C10" s="6" t="s">
        <v>88</v>
      </c>
      <c r="D10" s="14" t="s">
        <v>89</v>
      </c>
    </row>
    <row r="11" spans="2:4" ht="42" customHeight="1">
      <c r="C11" s="6" t="s">
        <v>90</v>
      </c>
      <c r="D11" s="14" t="s">
        <v>91</v>
      </c>
    </row>
    <row r="12" spans="2:4" ht="42" customHeight="1">
      <c r="C12" s="6" t="s">
        <v>92</v>
      </c>
      <c r="D12" s="14" t="s">
        <v>93</v>
      </c>
    </row>
    <row r="13" spans="2:4" ht="42" customHeight="1">
      <c r="C13" s="6" t="s">
        <v>94</v>
      </c>
      <c r="D13" s="14" t="s">
        <v>95</v>
      </c>
    </row>
    <row r="14" spans="2:4" ht="42" customHeight="1">
      <c r="C14" s="6" t="s">
        <v>96</v>
      </c>
      <c r="D14" s="14" t="s">
        <v>97</v>
      </c>
    </row>
    <row r="15" spans="2:4" ht="42" customHeight="1">
      <c r="C15" s="6" t="s">
        <v>98</v>
      </c>
      <c r="D15" s="14" t="s">
        <v>95</v>
      </c>
    </row>
    <row r="16" spans="2:4" ht="42" customHeight="1">
      <c r="C16" s="6" t="s">
        <v>99</v>
      </c>
      <c r="D16" s="14" t="s">
        <v>100</v>
      </c>
    </row>
    <row r="17" spans="2:4" ht="42" customHeight="1">
      <c r="C17" s="6" t="s">
        <v>101</v>
      </c>
      <c r="D17" s="14" t="s">
        <v>100</v>
      </c>
    </row>
    <row r="18" spans="2:4" ht="42" customHeight="1">
      <c r="C18" s="6" t="s">
        <v>102</v>
      </c>
      <c r="D18" s="14" t="s">
        <v>100</v>
      </c>
    </row>
    <row r="19" spans="2:4" ht="58" customHeight="1">
      <c r="C19" s="6" t="s">
        <v>103</v>
      </c>
      <c r="D19" s="14" t="s">
        <v>104</v>
      </c>
    </row>
    <row r="20" spans="2:4" ht="42" customHeight="1">
      <c r="C20" s="6" t="s">
        <v>105</v>
      </c>
      <c r="D20" s="14" t="s">
        <v>106</v>
      </c>
    </row>
    <row r="22" spans="2:4" ht="26" customHeight="1">
      <c r="B22" s="3" t="s">
        <v>107</v>
      </c>
      <c r="C22" s="3"/>
      <c r="D22" s="3"/>
    </row>
    <row r="23" spans="2:4" ht="26" customHeight="1">
      <c r="B23" s="3"/>
      <c r="C23" s="3"/>
      <c r="D23" s="3"/>
    </row>
    <row r="24" spans="2:4" ht="26" customHeight="1">
      <c r="B24" s="3"/>
      <c r="C24" s="3"/>
      <c r="D24" s="3"/>
    </row>
    <row r="25" spans="2:4" ht="26" customHeight="1">
      <c r="B25" s="3"/>
      <c r="C25" s="3"/>
      <c r="D25" s="3"/>
    </row>
    <row r="27" spans="2:4" ht="26" customHeight="1">
      <c r="B27" s="2" t="s">
        <v>108</v>
      </c>
      <c r="C27" s="2"/>
      <c r="D27" s="2"/>
    </row>
    <row r="28" spans="2:4" ht="26" customHeight="1">
      <c r="B28" s="4" t="s">
        <v>109</v>
      </c>
      <c r="C28" s="4"/>
      <c r="D28" s="4"/>
    </row>
    <row r="29" spans="2:4" ht="26" customHeight="1">
      <c r="B29" s="4"/>
      <c r="C29" s="4"/>
      <c r="D29" s="4"/>
    </row>
    <row r="30" spans="2:4" ht="26" customHeight="1">
      <c r="C30" s="5" t="s">
        <v>110</v>
      </c>
    </row>
    <row r="32" spans="2:4" ht="26" customHeight="1">
      <c r="B32" s="2" t="s">
        <v>111</v>
      </c>
      <c r="C32" s="2"/>
      <c r="D32" s="2"/>
    </row>
    <row r="33" spans="2:4" ht="26" customHeight="1">
      <c r="B33" s="4" t="s">
        <v>112</v>
      </c>
      <c r="C33" s="4"/>
      <c r="D33" s="4"/>
    </row>
    <row r="34" spans="2:4" ht="26" customHeight="1">
      <c r="B34" s="4"/>
      <c r="C34" s="4"/>
      <c r="D34" s="4"/>
    </row>
    <row r="35" spans="2:4" ht="26" customHeight="1">
      <c r="C35" s="5" t="s">
        <v>110</v>
      </c>
    </row>
    <row r="37" spans="2:4" ht="26" customHeight="1">
      <c r="B37" s="2" t="s">
        <v>113</v>
      </c>
      <c r="C37" s="2"/>
      <c r="D37" s="2"/>
    </row>
    <row r="38" spans="2:4" ht="26" customHeight="1">
      <c r="B38" s="4" t="s">
        <v>114</v>
      </c>
      <c r="C38" s="4"/>
      <c r="D38" s="4"/>
    </row>
    <row r="39" spans="2:4" ht="26" customHeight="1">
      <c r="B39" s="4"/>
      <c r="C39" s="4"/>
      <c r="D39" s="4"/>
    </row>
    <row r="40" spans="2:4" ht="26" customHeight="1">
      <c r="C40" s="5" t="s">
        <v>110</v>
      </c>
    </row>
    <row r="43" spans="2:4" ht="26" customHeight="1">
      <c r="B43" s="3" t="s">
        <v>115</v>
      </c>
      <c r="C43" s="3"/>
      <c r="D43" s="3"/>
    </row>
    <row r="44" spans="2:4" ht="26" customHeight="1">
      <c r="B44" s="3"/>
      <c r="C44" s="3"/>
      <c r="D44" s="3"/>
    </row>
    <row r="45" spans="2:4" ht="26" customHeight="1">
      <c r="B45" s="3"/>
      <c r="C45" s="3"/>
      <c r="D45" s="3"/>
    </row>
    <row r="47" spans="2:4" ht="26" customHeight="1">
      <c r="C47" s="5" t="s">
        <v>116</v>
      </c>
    </row>
  </sheetData>
  <sheetProtection sheet="1" objects="1" scenarios="1"/>
  <mergeCells count="10">
    <mergeCell ref="B2:D3"/>
    <mergeCell ref="B5:D6"/>
    <mergeCell ref="B22:D25"/>
    <mergeCell ref="B27:D27"/>
    <mergeCell ref="B28:D29"/>
    <mergeCell ref="B32:D32"/>
    <mergeCell ref="B33:D34"/>
    <mergeCell ref="B37:D37"/>
    <mergeCell ref="B38:D39"/>
    <mergeCell ref="B43:D45"/>
  </mergeCells>
  <hyperlinks>
    <hyperlink ref="C30" r:id="rId1"/>
    <hyperlink ref="C35" r:id="rId2"/>
    <hyperlink ref="C40" r:id="rId3"/>
    <hyperlink ref="C47" location="Vergleich!E8" display="Zurück zum Vergleich →"/>
  </hyperlinks>
  <pageMargins left="0.3" right="0.3" top="0.35" bottom="0.35" header="0.3" footer="0.3"/>
  <pageSetup paperSize="9" fitToHeight="2" orientation="landscape"/>
  <headerFooter>
    <oddFooter>&amp;Linvesthoch3.de&amp;CVersion 1.0 | 13.10.2026&amp;R&amp;P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Start</vt:lpstr>
      <vt:lpstr>Vergleich</vt:lpstr>
      <vt:lpstr>Rechenweg</vt:lpstr>
      <vt:lpstr>Quellen</vt:lpstr>
      <vt:lpstr>Quellen!Print_Area</vt:lpstr>
      <vt:lpstr>Rechenweg!Print_Area</vt:lpstr>
      <vt:lpstr>Start!Print_Area</vt:lpstr>
      <vt:lpstr>Vergleich!Print_Area</vt:lpstr>
    </vt:vector>
  </TitlesOfParts>
  <Company>investhoch3.de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ETF-Index-Vergleich</dc:title>
  <dc:subject>Tracking Difference für einen gemeinsamen vergangenen Zeitraum</dc:subject>
  <dc:creator>investhoch3.de</dc:creator>
  <dc:description>Originalmodell | 1.0 | 13.10.2026 | Alle Beispielangaben frei erfunden</dc:description>
  <cp:lastModifiedBy>investhoch3.de</cp:lastModifiedBy>
  <dcterms:created xsi:type="dcterms:W3CDTF">2026-10-13T00:00:00Z</dcterms:created>
  <dcterms:modified xsi:type="dcterms:W3CDTF">2026-10-13T00:00:00Z</dcterms:modified>
</cp:coreProperties>
</file>